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 Bremner-Milne\Dropbox\PERSONAL 20-10-16\SUE'S PERSONAL FOLDER\Crawley Parish Council\ACCOUNTS\2023-24\2023-24 year end\"/>
    </mc:Choice>
  </mc:AlternateContent>
  <xr:revisionPtr revIDLastSave="0" documentId="13_ncr:1_{82416DCD-CE31-458F-96CF-E35B22A4D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H20" i="1"/>
  <c r="K20" i="1" s="1"/>
  <c r="H18" i="1"/>
  <c r="K18" i="1" s="1"/>
  <c r="H16" i="1"/>
  <c r="L16" i="1" s="1"/>
  <c r="H14" i="1"/>
  <c r="K14" i="1" s="1"/>
  <c r="H12" i="1"/>
  <c r="L12" i="1"/>
  <c r="G28" i="1"/>
  <c r="M28" i="1" s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L24" i="1"/>
  <c r="K28" i="1"/>
  <c r="F22" i="1"/>
  <c r="N10" i="1" s="1"/>
  <c r="D22" i="1"/>
  <c r="L18" i="1"/>
  <c r="N18" i="1" s="1"/>
  <c r="K16" i="1"/>
  <c r="K12" i="1"/>
  <c r="L20" i="1"/>
  <c r="N20" i="1" s="1"/>
  <c r="K26" i="1" l="1"/>
  <c r="N24" i="1"/>
  <c r="N16" i="1"/>
  <c r="L14" i="1"/>
  <c r="N14" i="1" s="1"/>
  <c r="N12" i="1"/>
  <c r="G22" i="1"/>
  <c r="M22" i="1" s="1"/>
  <c r="H22" i="1"/>
  <c r="K22" i="1" s="1"/>
  <c r="I22" i="1"/>
  <c r="J22" i="1"/>
  <c r="L22" i="1" l="1"/>
  <c r="N22" i="1" s="1"/>
</calcChain>
</file>

<file path=xl/sharedStrings.xml><?xml version="1.0" encoding="utf-8"?>
<sst xmlns="http://schemas.openxmlformats.org/spreadsheetml/2006/main" count="31" uniqueCount="28">
  <si>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</si>
  <si>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</si>
  <si>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</si>
  <si>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</si>
  <si>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</si>
  <si>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</si>
  <si>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</si>
  <si>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</si>
  <si>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</si>
  <si>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</si>
  <si>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</si>
  <si>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</si>
  <si>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</si>
  <si>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</si>
  <si>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</si>
  <si>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</si>
  <si>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</si>
  <si>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</si>
  <si>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</si>
  <si>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</si>
  <si>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</si>
  <si>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</si>
  <si>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</si>
  <si>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Crawley Parish Council</t>
  </si>
  <si>
    <t>As at 31 March 2024, we are owed £230.82 in recoverable VAT - last year this figure was £8.61.</t>
  </si>
  <si>
    <t>Sue Bremner-Milne</t>
  </si>
  <si>
    <t>RFO</t>
  </si>
  <si>
    <t>8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</si>
</sst>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quotePrefix="1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activeCell="A35" sqref="A35"/>
    </sheetView>
  </sheetViews>
  <sheetFormatPr defaultColWidth="9.140625" defaultRowHeight="14.25" x14ac:dyDescent="0.2"/>
  <cols>
    <col min="1" max="1" width="20" style="2" customWidth="1"/>
    <col min="2" max="2" width="11" style="2" customWidth="1"/>
    <col min="3" max="3" width="32.5703125" style="2" customWidth="1"/>
    <col min="4" max="4" width="9.140625" style="2"/>
    <col min="5" max="5" width="3.425781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75" x14ac:dyDescent="0.2">
      <c r="A2" s="23" t="s">
        <v>12</v>
      </c>
      <c r="B2" s="14"/>
      <c r="C2" s="13" t="s">
        <v>23</v>
      </c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31" t="s">
        <v>21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18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17</v>
      </c>
      <c r="O7" s="19" t="s">
        <v>16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7" t="s">
        <v>2</v>
      </c>
      <c r="B10" s="27"/>
      <c r="C10" s="27"/>
      <c r="D10" s="7">
        <v>2818</v>
      </c>
      <c r="F10" s="7">
        <v>3440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28" t="s">
        <v>13</v>
      </c>
      <c r="B12" s="29"/>
      <c r="C12" s="30"/>
      <c r="D12" s="7">
        <v>2400</v>
      </c>
      <c r="F12" s="7">
        <v>2400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503</v>
      </c>
      <c r="F14" s="7">
        <v>355</v>
      </c>
      <c r="G14" s="4">
        <f>D14-F14</f>
        <v>148</v>
      </c>
      <c r="H14" s="5">
        <f>IF((D14&gt;F14),(D14-F14)/F14,IF(D14&lt;F14,-(D14-F14)/F14,IF(D14=F14,0)))</f>
        <v>0.41690140845070423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0</v>
      </c>
      <c r="F16" s="7">
        <v>0</v>
      </c>
      <c r="G16" s="4">
        <f>D16-F16</f>
        <v>0</v>
      </c>
      <c r="H16" s="5">
        <f>IF((D16&gt;F16),(D16-F16)/F16,IF(D16&lt;F16,-(D16-F16)/F16,IF(D16=F16,0)))</f>
        <v>0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26" t="s">
        <v>14</v>
      </c>
      <c r="B20" s="26"/>
      <c r="C20" s="26"/>
      <c r="D20" s="7">
        <v>3231</v>
      </c>
      <c r="F20" s="7">
        <v>3377</v>
      </c>
      <c r="G20" s="4">
        <f>D20-F20</f>
        <v>-146</v>
      </c>
      <c r="H20" s="5">
        <f>IF((D20&gt;F20),(D20-F20)/F20,IF(D20&lt;F20,-(D20-F20)/F20,IF(D20=F20,0)))</f>
        <v>4.3233639324844537E-2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2490</v>
      </c>
      <c r="F22" s="21">
        <f>F10+F12+F14-F16-F18-F20</f>
        <v>2818</v>
      </c>
      <c r="G22" s="4">
        <f>D22-F22</f>
        <v>-328</v>
      </c>
      <c r="H22" s="5">
        <f>IF((D22&gt;F22),(D22-F22)/F22,IF(D22&lt;F22,-(D22-F22)/F22,IF(D22=F22,0)))</f>
        <v>0.11639460610361958</v>
      </c>
      <c r="I22" s="2">
        <f>IF(D22-F22&lt;500,0,IF(D22-F22&gt;500,1,IF(D22-F22=500,1)))</f>
        <v>0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29.25" thickBot="1" x14ac:dyDescent="0.25">
      <c r="A24" s="26" t="s">
        <v>9</v>
      </c>
      <c r="B24" s="26"/>
      <c r="C24" s="26"/>
      <c r="D24" s="7">
        <v>1961</v>
      </c>
      <c r="F24" s="7">
        <v>2555</v>
      </c>
      <c r="G24" s="4">
        <f>D24-F24</f>
        <v>-594</v>
      </c>
      <c r="H24" s="5">
        <f>IF((D24&gt;F24),(D24-F24)/F24,IF(D24&lt;F24,-(D24-F24)/F24,IF(D24=F24,0)))</f>
        <v>0.23248532289628179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24</v>
      </c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4859</v>
      </c>
      <c r="F26" s="7">
        <v>4859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A32" s="2" t="s">
        <v>25</v>
      </c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3" spans="1:3" x14ac:dyDescent="0.2">
      <c r="A33" s="2" t="s">
        <v>26</v>
      </c>
    </row>
    <row r="34" spans="1:3" ht="18" x14ac:dyDescent="0.25">
      <c r="A34" s="34" t="s">
        <v>27</v>
      </c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Sue Bremner-Milne</cp:lastModifiedBy>
  <dcterms:created xsi:type="dcterms:W3CDTF">2012-07-11T10:01:28Z</dcterms:created>
  <dcterms:modified xsi:type="dcterms:W3CDTF">2024-05-08T14:39:55Z</dcterms:modified>
</cp:coreProperties>
</file>